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e78937ce7c5c05b/YURIRIA 21 - 24/CUENTAS PUBLICAS/2023/1er trim 2023/IMPRESOS/"/>
    </mc:Choice>
  </mc:AlternateContent>
  <xr:revisionPtr revIDLastSave="3" documentId="13_ncr:1_{7A9F6A10-BAFB-481C-8A34-A9D4B4ABF179}" xr6:coauthVersionLast="47" xr6:coauthVersionMax="47" xr10:uidLastSave="{0378DA43-788B-493B-ADE4-F5EACA19609D}"/>
  <bookViews>
    <workbookView xWindow="-108" yWindow="-108" windowWidth="23256" windowHeight="12456" xr2:uid="{00000000-000D-0000-FFFF-FFFF00000000}"/>
  </bookViews>
  <sheets>
    <sheet name="EAI" sheetId="4" r:id="rId1"/>
  </sheets>
  <definedNames>
    <definedName name="_xlnm._FilterDatabase" localSheetId="0" hidden="1">EAI!#REF!</definedName>
    <definedName name="_xlnm.Print_Area" localSheetId="0">EAI!$A$1:$G$45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2" i="4" l="1"/>
  <c r="G22" i="4" l="1"/>
  <c r="E31" i="4"/>
  <c r="F31" i="4"/>
  <c r="C31" i="4"/>
  <c r="F21" i="4"/>
  <c r="E21" i="4"/>
  <c r="C21" i="4"/>
  <c r="B31" i="4"/>
  <c r="B21" i="4"/>
  <c r="G38" i="4" l="1"/>
  <c r="G37" i="4" s="1"/>
  <c r="D38" i="4"/>
  <c r="F37" i="4"/>
  <c r="F39" i="4" s="1"/>
  <c r="E37" i="4"/>
  <c r="E39" i="4" s="1"/>
  <c r="D37" i="4"/>
  <c r="C37" i="4"/>
  <c r="C39" i="4" s="1"/>
  <c r="B37" i="4"/>
  <c r="B39" i="4" s="1"/>
  <c r="G35" i="4"/>
  <c r="D35" i="4"/>
  <c r="G34" i="4"/>
  <c r="D34" i="4"/>
  <c r="G33" i="4"/>
  <c r="D33" i="4"/>
  <c r="G32" i="4"/>
  <c r="D32" i="4"/>
  <c r="G29" i="4"/>
  <c r="D29" i="4"/>
  <c r="G28" i="4"/>
  <c r="D28" i="4"/>
  <c r="G27" i="4"/>
  <c r="D27" i="4"/>
  <c r="G26" i="4"/>
  <c r="D26" i="4"/>
  <c r="G25" i="4"/>
  <c r="D25" i="4"/>
  <c r="G24" i="4"/>
  <c r="D24" i="4"/>
  <c r="G23" i="4"/>
  <c r="D23" i="4"/>
  <c r="F16" i="4"/>
  <c r="E16" i="4"/>
  <c r="C16" i="4"/>
  <c r="B16" i="4"/>
  <c r="G14" i="4"/>
  <c r="D14" i="4"/>
  <c r="G13" i="4"/>
  <c r="D13" i="4"/>
  <c r="G12" i="4"/>
  <c r="D12" i="4"/>
  <c r="G11" i="4"/>
  <c r="D11" i="4"/>
  <c r="G10" i="4"/>
  <c r="D10" i="4"/>
  <c r="G9" i="4"/>
  <c r="D9" i="4"/>
  <c r="G8" i="4"/>
  <c r="D8" i="4"/>
  <c r="G7" i="4"/>
  <c r="D7" i="4"/>
  <c r="G6" i="4"/>
  <c r="D6" i="4"/>
  <c r="G5" i="4"/>
  <c r="D5" i="4"/>
  <c r="D16" i="4" l="1"/>
  <c r="G21" i="4"/>
  <c r="D21" i="4"/>
  <c r="G16" i="4"/>
  <c r="D31" i="4"/>
  <c r="D39" i="4" s="1"/>
  <c r="G31" i="4"/>
  <c r="G39" i="4" l="1"/>
</calcChain>
</file>

<file path=xl/sharedStrings.xml><?xml version="1.0" encoding="utf-8"?>
<sst xmlns="http://schemas.openxmlformats.org/spreadsheetml/2006/main" count="99" uniqueCount="51">
  <si>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</si>
  <si>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</si>
  <si>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</si>
  <si>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</si>
  <si>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</si>
  <si>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</si>
  <si>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Derivados de Financiamientos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</si>
  <si>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</si>
  <si>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</si>
  <si>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</si>
  <si>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</si>
  <si>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</si>
  <si>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</si>
  <si>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</si>
  <si>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</si>
  <si>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</si>
  <si>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</si>
  <si>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</si>
  <si>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</si>
  <si>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</si>
  <si>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</si>
  <si>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</si>
  <si>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</si>
  <si>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</si>
  <si>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</si>
  <si>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</si>
  <si>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</si>
  <si>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</si>
  <si>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</si>
  <si>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</si>
  <si>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</si>
  <si>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</si>
  <si>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</si>
  <si>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</si>
  <si>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</si>
  <si>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</si>
  <si>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</si>
  <si>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10</t>
  </si>
  <si>
    <t>30</t>
  </si>
  <si>
    <t>40</t>
  </si>
  <si>
    <t>50</t>
  </si>
  <si>
    <t>60</t>
  </si>
  <si>
    <t>70</t>
  </si>
  <si>
    <t>80</t>
  </si>
  <si>
    <t>90</t>
  </si>
  <si>
    <t>00</t>
  </si>
  <si>
    <t>xx</t>
  </si>
  <si>
    <t>20</t>
  </si>
  <si>
    <t>Ingresos de los Entes Públicos de los Poderes Legislativo y
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</si>
  <si>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emisor”.</t>
  </si>
  <si>
    <t>Municipio de Yuriria
Estado Analítico de Ingresos
Del 1 de Enero al 31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</si>
</sst>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3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3" fillId="0" borderId="8" xfId="8" applyNumberFormat="1" applyFont="1" applyBorder="1" applyAlignment="1" applyProtection="1">
      <alignment vertical="top"/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8" fillId="0" borderId="8" xfId="8" applyNumberFormat="1" applyFont="1" applyBorder="1" applyAlignment="1" applyProtection="1">
      <alignment vertical="top"/>
      <protection locked="0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 wrapText="1"/>
      <protection locked="0"/>
    </xf>
    <xf numFmtId="0" fontId="0" fillId="0" borderId="0" xfId="8" applyFont="1" applyAlignment="1" applyProtection="1">
      <alignment vertical="top"/>
      <protection locked="0"/>
    </xf>
    <xf numFmtId="49" fontId="12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0" borderId="2" xfId="8" applyFont="1" applyBorder="1" applyAlignment="1">
      <alignment horizontal="left" vertical="top" indent="1"/>
    </xf>
    <xf numFmtId="0" fontId="7" fillId="0" borderId="0" xfId="8" applyFont="1" applyAlignment="1">
      <alignment horizontal="left" vertical="top" wrapText="1" indent="2"/>
    </xf>
    <xf numFmtId="0" fontId="8" fillId="0" borderId="2" xfId="8" applyFont="1" applyBorder="1" applyAlignment="1">
      <alignment horizontal="left" vertical="top" wrapText="1" indent="1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7" xfId="8" applyFont="1" applyFill="1" applyBorder="1" applyAlignment="1">
      <alignment horizontal="center" vertical="center"/>
    </xf>
    <xf numFmtId="0" fontId="8" fillId="2" borderId="0" xfId="8" applyFont="1" applyFill="1" applyAlignment="1">
      <alignment horizontal="center" vertical="center"/>
    </xf>
    <xf numFmtId="0" fontId="8" fillId="2" borderId="11" xfId="8" applyFont="1" applyFill="1" applyBorder="1" applyAlignment="1">
      <alignment horizontal="center" vertical="center"/>
    </xf>
    <xf numFmtId="0" fontId="8" fillId="2" borderId="7" xfId="8" applyFont="1" applyFill="1" applyBorder="1" applyAlignment="1">
      <alignment horizontal="center" vertical="center" wrapText="1"/>
    </xf>
    <xf numFmtId="0" fontId="8" fillId="2" borderId="0" xfId="8" applyFont="1" applyFill="1" applyAlignment="1">
      <alignment horizontal="center" vertical="center" wrapText="1"/>
    </xf>
    <xf numFmtId="0" fontId="8" fillId="2" borderId="11" xfId="8" applyFont="1" applyFill="1" applyBorder="1" applyAlignment="1">
      <alignment horizontal="center" vertical="center" wrapText="1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</cellXfs>
  <cellStyles count="18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3" xfId="5" xr:uid="{00000000-0005-0000-0000-000004000000}"/>
    <cellStyle name="Millares 3" xfId="6" xr:uid="{00000000-0005-0000-0000-000005000000}"/>
    <cellStyle name="Moneda 2" xfId="7" xr:uid="{00000000-0005-0000-0000-000006000000}"/>
    <cellStyle name="Normal" xfId="0" builtinId="0"/>
    <cellStyle name="Normal 2" xfId="8" xr:uid="{00000000-0005-0000-0000-000008000000}"/>
    <cellStyle name="Normal 2 2" xfId="9" xr:uid="{00000000-0005-0000-0000-000009000000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0</xdr:col>
      <xdr:colOff>1457325</xdr:colOff>
      <xdr:row>0</xdr:row>
      <xdr:rowOff>715875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1BA27C-1968-475E-BA03-4B9DC8678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0"/>
          <a:ext cx="1095375" cy="715875"/>
        </a:xfrm>
        <a:prstGeom prst="rect">
          <a:avLst/>
        </a:prstGeom>
      </xdr:spPr>
    </xdr:pic>
    <xdr:clientData/>
  </xdr:twoCellAnchor>
  <xdr:twoCellAnchor>
    <xdr:from>
      <xdr:col>0</xdr:col>
      <xdr:colOff>419100</xdr:colOff>
      <xdr:row>45</xdr:row>
      <xdr:rowOff>95250</xdr:rowOff>
    </xdr:from>
    <xdr:to>
      <xdr:col>0</xdr:col>
      <xdr:colOff>3227968</xdr:colOff>
      <xdr:row>51</xdr:row>
      <xdr:rowOff>142624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3BE3DE5F-C9D1-4761-82A6-EC60F6D38444}"/>
            </a:ext>
          </a:extLst>
        </xdr:cNvPr>
        <xdr:cNvSpPr txBox="1"/>
      </xdr:nvSpPr>
      <xdr:spPr>
        <a:xfrm>
          <a:off x="419100" y="9058275"/>
          <a:ext cx="2808868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</a:t>
          </a:r>
        </a:p>
        <a:p>
          <a:pPr algn="ctr"/>
          <a:r>
            <a:rPr lang="es-MX" sz="1100" b="1" baseline="0"/>
            <a:t>C. Ma. de los Angeles Lopez Bedolla</a:t>
          </a:r>
        </a:p>
        <a:p>
          <a:pPr algn="ctr"/>
          <a:r>
            <a:rPr lang="es-MX" sz="1100" b="1" baseline="0"/>
            <a:t>Presidenta Municipal</a:t>
          </a:r>
          <a:endParaRPr lang="es-MX" sz="1100" b="1"/>
        </a:p>
      </xdr:txBody>
    </xdr:sp>
    <xdr:clientData/>
  </xdr:twoCellAnchor>
  <xdr:twoCellAnchor>
    <xdr:from>
      <xdr:col>3</xdr:col>
      <xdr:colOff>381000</xdr:colOff>
      <xdr:row>46</xdr:row>
      <xdr:rowOff>19050</xdr:rowOff>
    </xdr:from>
    <xdr:to>
      <xdr:col>6</xdr:col>
      <xdr:colOff>666750</xdr:colOff>
      <xdr:row>52</xdr:row>
      <xdr:rowOff>66424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24C47B13-186A-4BC4-931E-32160473EEC5}"/>
            </a:ext>
          </a:extLst>
        </xdr:cNvPr>
        <xdr:cNvSpPr txBox="1"/>
      </xdr:nvSpPr>
      <xdr:spPr>
        <a:xfrm>
          <a:off x="6105525" y="9124950"/>
          <a:ext cx="3400425" cy="90462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Elizabeth Quintino Nieto</a:t>
          </a:r>
        </a:p>
        <a:p>
          <a:pPr algn="ctr"/>
          <a:r>
            <a:rPr lang="es-MX" sz="1100" b="1" baseline="0"/>
            <a:t>Tesorera Municipal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showGridLines="0" tabSelected="1" topLeftCell="A7" zoomScaleNormal="100" workbookViewId="0">
      <selection activeCell="E26" sqref="E26"/>
    </sheetView>
  </sheetViews>
  <sheetFormatPr baseColWidth="10" defaultColWidth="12" defaultRowHeight="10.199999999999999" x14ac:dyDescent="0.2"/>
  <cols>
    <col min="1" max="1" width="62.42578125" style="2" customWidth="1"/>
    <col min="2" max="2" width="17.85546875" style="2" customWidth="1"/>
    <col min="3" max="3" width="19.85546875" style="2" customWidth="1"/>
    <col min="4" max="5" width="17.85546875" style="2" customWidth="1"/>
    <col min="6" max="6" width="18.85546875" style="2" customWidth="1"/>
    <col min="7" max="7" width="17.85546875" style="2" customWidth="1"/>
    <col min="8" max="16384" width="12" style="2"/>
  </cols>
  <sheetData>
    <row r="1" spans="1:8" s="3" customFormat="1" ht="59.25" customHeight="1" x14ac:dyDescent="0.2">
      <c r="A1" s="36" t="s">
        <v>50</v>
      </c>
      <c r="B1" s="37"/>
      <c r="C1" s="37"/>
      <c r="D1" s="37"/>
      <c r="E1" s="37"/>
      <c r="F1" s="37"/>
      <c r="G1" s="38"/>
    </row>
    <row r="2" spans="1:8" s="3" customFormat="1" x14ac:dyDescent="0.2">
      <c r="A2" s="39" t="s">
        <v>14</v>
      </c>
      <c r="B2" s="37" t="s">
        <v>22</v>
      </c>
      <c r="C2" s="37"/>
      <c r="D2" s="37"/>
      <c r="E2" s="37"/>
      <c r="F2" s="37"/>
      <c r="G2" s="46" t="s">
        <v>19</v>
      </c>
    </row>
    <row r="3" spans="1:8" s="1" customFormat="1" ht="24.9" customHeight="1" x14ac:dyDescent="0.2">
      <c r="A3" s="40"/>
      <c r="B3" s="4" t="s">
        <v>15</v>
      </c>
      <c r="C3" s="5" t="s">
        <v>20</v>
      </c>
      <c r="D3" s="5" t="s">
        <v>16</v>
      </c>
      <c r="E3" s="5" t="s">
        <v>17</v>
      </c>
      <c r="F3" s="6" t="s">
        <v>18</v>
      </c>
      <c r="G3" s="47"/>
    </row>
    <row r="4" spans="1:8" s="1" customFormat="1" x14ac:dyDescent="0.2">
      <c r="A4" s="41"/>
      <c r="B4" s="7" t="s">
        <v>7</v>
      </c>
      <c r="C4" s="8" t="s">
        <v>8</v>
      </c>
      <c r="D4" s="8" t="s">
        <v>9</v>
      </c>
      <c r="E4" s="8" t="s">
        <v>10</v>
      </c>
      <c r="F4" s="8" t="s">
        <v>11</v>
      </c>
      <c r="G4" s="8" t="s">
        <v>12</v>
      </c>
    </row>
    <row r="5" spans="1:8" x14ac:dyDescent="0.2">
      <c r="A5" s="31" t="s">
        <v>0</v>
      </c>
      <c r="B5" s="15">
        <v>15278915.550000001</v>
      </c>
      <c r="C5" s="15">
        <v>1144917.71</v>
      </c>
      <c r="D5" s="15">
        <f>B5+C5</f>
        <v>16423833.260000002</v>
      </c>
      <c r="E5" s="15">
        <v>12230346.119999999</v>
      </c>
      <c r="F5" s="15">
        <v>12230346.119999999</v>
      </c>
      <c r="G5" s="15">
        <f>F5-B5</f>
        <v>-3048569.4300000016</v>
      </c>
      <c r="H5" s="30" t="s">
        <v>37</v>
      </c>
    </row>
    <row r="6" spans="1:8" x14ac:dyDescent="0.2">
      <c r="A6" s="32" t="s">
        <v>1</v>
      </c>
      <c r="B6" s="16">
        <v>0</v>
      </c>
      <c r="C6" s="16">
        <v>0</v>
      </c>
      <c r="D6" s="16">
        <f t="shared" ref="D6:D9" si="0">B6+C6</f>
        <v>0</v>
      </c>
      <c r="E6" s="16">
        <v>0</v>
      </c>
      <c r="F6" s="16">
        <v>0</v>
      </c>
      <c r="G6" s="16">
        <f t="shared" ref="G6:G9" si="1">F6-B6</f>
        <v>0</v>
      </c>
      <c r="H6" s="30" t="s">
        <v>47</v>
      </c>
    </row>
    <row r="7" spans="1:8" x14ac:dyDescent="0.2">
      <c r="A7" s="31" t="s">
        <v>2</v>
      </c>
      <c r="B7" s="16">
        <v>0</v>
      </c>
      <c r="C7" s="16">
        <v>0</v>
      </c>
      <c r="D7" s="16">
        <f t="shared" si="0"/>
        <v>0</v>
      </c>
      <c r="E7" s="16">
        <v>0</v>
      </c>
      <c r="F7" s="16">
        <v>0</v>
      </c>
      <c r="G7" s="16">
        <f t="shared" si="1"/>
        <v>0</v>
      </c>
      <c r="H7" s="30" t="s">
        <v>38</v>
      </c>
    </row>
    <row r="8" spans="1:8" x14ac:dyDescent="0.2">
      <c r="A8" s="31" t="s">
        <v>3</v>
      </c>
      <c r="B8" s="16">
        <v>24502785.960000001</v>
      </c>
      <c r="C8" s="16">
        <v>2249384.31</v>
      </c>
      <c r="D8" s="16">
        <f t="shared" si="0"/>
        <v>26752170.27</v>
      </c>
      <c r="E8" s="16">
        <v>12614221.4</v>
      </c>
      <c r="F8" s="16">
        <v>10108590.16</v>
      </c>
      <c r="G8" s="16">
        <f t="shared" si="1"/>
        <v>-14394195.800000001</v>
      </c>
      <c r="H8" s="30" t="s">
        <v>39</v>
      </c>
    </row>
    <row r="9" spans="1:8" x14ac:dyDescent="0.2">
      <c r="A9" s="31" t="s">
        <v>4</v>
      </c>
      <c r="B9" s="16">
        <v>3646822.55</v>
      </c>
      <c r="C9" s="16">
        <v>743000</v>
      </c>
      <c r="D9" s="16">
        <f t="shared" si="0"/>
        <v>4389822.55</v>
      </c>
      <c r="E9" s="16">
        <v>1116890.8600000001</v>
      </c>
      <c r="F9" s="16">
        <v>1116890.8600000001</v>
      </c>
      <c r="G9" s="16">
        <f t="shared" si="1"/>
        <v>-2529931.6899999995</v>
      </c>
      <c r="H9" s="30" t="s">
        <v>40</v>
      </c>
    </row>
    <row r="10" spans="1:8" x14ac:dyDescent="0.2">
      <c r="A10" s="32" t="s">
        <v>5</v>
      </c>
      <c r="B10" s="16">
        <v>1115498.1100000001</v>
      </c>
      <c r="C10" s="16">
        <v>0</v>
      </c>
      <c r="D10" s="16">
        <f t="shared" ref="D10:D13" si="2">B10+C10</f>
        <v>1115498.1100000001</v>
      </c>
      <c r="E10" s="16">
        <v>450530.26</v>
      </c>
      <c r="F10" s="16">
        <v>450530.26</v>
      </c>
      <c r="G10" s="16">
        <f t="shared" ref="G10:G13" si="3">F10-B10</f>
        <v>-664967.85000000009</v>
      </c>
      <c r="H10" s="30" t="s">
        <v>41</v>
      </c>
    </row>
    <row r="11" spans="1:8" ht="20.399999999999999" x14ac:dyDescent="0.2">
      <c r="A11" s="31" t="s">
        <v>24</v>
      </c>
      <c r="B11" s="16">
        <v>0</v>
      </c>
      <c r="C11" s="16">
        <v>0</v>
      </c>
      <c r="D11" s="16">
        <f t="shared" si="2"/>
        <v>0</v>
      </c>
      <c r="E11" s="16">
        <v>0</v>
      </c>
      <c r="F11" s="16">
        <v>0</v>
      </c>
      <c r="G11" s="16">
        <f t="shared" si="3"/>
        <v>0</v>
      </c>
      <c r="H11" s="30" t="s">
        <v>42</v>
      </c>
    </row>
    <row r="12" spans="1:8" ht="20.399999999999999" x14ac:dyDescent="0.2">
      <c r="A12" s="31" t="s">
        <v>25</v>
      </c>
      <c r="B12" s="16">
        <v>232487123.47</v>
      </c>
      <c r="C12" s="16">
        <v>16271923.5</v>
      </c>
      <c r="D12" s="16">
        <f t="shared" si="2"/>
        <v>248759046.97</v>
      </c>
      <c r="E12" s="16">
        <v>63535106.770000003</v>
      </c>
      <c r="F12" s="16">
        <v>63535106.770000003</v>
      </c>
      <c r="G12" s="16">
        <f t="shared" si="3"/>
        <v>-168952016.69999999</v>
      </c>
      <c r="H12" s="30" t="s">
        <v>43</v>
      </c>
    </row>
    <row r="13" spans="1:8" ht="20.399999999999999" x14ac:dyDescent="0.2">
      <c r="A13" s="31" t="s">
        <v>26</v>
      </c>
      <c r="B13" s="16">
        <v>26379719.890000001</v>
      </c>
      <c r="C13" s="16">
        <v>2144740.89</v>
      </c>
      <c r="D13" s="16">
        <f t="shared" si="2"/>
        <v>28524460.780000001</v>
      </c>
      <c r="E13" s="16">
        <v>944235.72</v>
      </c>
      <c r="F13" s="16">
        <v>944235.72</v>
      </c>
      <c r="G13" s="16">
        <f t="shared" si="3"/>
        <v>-25435484.170000002</v>
      </c>
      <c r="H13" s="30" t="s">
        <v>44</v>
      </c>
    </row>
    <row r="14" spans="1:8" x14ac:dyDescent="0.2">
      <c r="A14" s="31" t="s">
        <v>6</v>
      </c>
      <c r="B14" s="16">
        <v>10000000</v>
      </c>
      <c r="C14" s="16">
        <v>21000000</v>
      </c>
      <c r="D14" s="16">
        <f t="shared" ref="D14" si="4">B14+C14</f>
        <v>31000000</v>
      </c>
      <c r="E14" s="16">
        <v>0</v>
      </c>
      <c r="F14" s="16">
        <v>0</v>
      </c>
      <c r="G14" s="16">
        <f t="shared" ref="G14" si="5">F14-B14</f>
        <v>-10000000</v>
      </c>
      <c r="H14" s="30" t="s">
        <v>45</v>
      </c>
    </row>
    <row r="15" spans="1:8" x14ac:dyDescent="0.2">
      <c r="B15" s="12"/>
      <c r="C15" s="12"/>
      <c r="D15" s="12"/>
      <c r="E15" s="12"/>
      <c r="F15" s="12"/>
      <c r="G15" s="12"/>
      <c r="H15" s="30" t="s">
        <v>46</v>
      </c>
    </row>
    <row r="16" spans="1:8" x14ac:dyDescent="0.2">
      <c r="A16" s="9" t="s">
        <v>13</v>
      </c>
      <c r="B16" s="17">
        <f>SUM(B5:B14)</f>
        <v>313410865.52999997</v>
      </c>
      <c r="C16" s="17">
        <f t="shared" ref="C16:G16" si="6">SUM(C5:C14)</f>
        <v>43553966.409999996</v>
      </c>
      <c r="D16" s="17">
        <f t="shared" si="6"/>
        <v>356964831.93999994</v>
      </c>
      <c r="E16" s="17">
        <f t="shared" si="6"/>
        <v>90891331.129999995</v>
      </c>
      <c r="F16" s="10">
        <f t="shared" si="6"/>
        <v>88385699.890000001</v>
      </c>
      <c r="G16" s="11">
        <f t="shared" si="6"/>
        <v>-225025165.63999999</v>
      </c>
      <c r="H16" s="30" t="s">
        <v>46</v>
      </c>
    </row>
    <row r="17" spans="1:8" x14ac:dyDescent="0.2">
      <c r="A17" s="22"/>
      <c r="B17" s="23"/>
      <c r="C17" s="23"/>
      <c r="D17" s="26"/>
      <c r="E17" s="24" t="s">
        <v>21</v>
      </c>
      <c r="F17" s="27"/>
      <c r="G17" s="21"/>
      <c r="H17" s="30" t="s">
        <v>46</v>
      </c>
    </row>
    <row r="18" spans="1:8" ht="10.199999999999999" customHeight="1" x14ac:dyDescent="0.2">
      <c r="A18" s="42" t="s">
        <v>23</v>
      </c>
      <c r="B18" s="37" t="s">
        <v>22</v>
      </c>
      <c r="C18" s="37"/>
      <c r="D18" s="37"/>
      <c r="E18" s="37"/>
      <c r="F18" s="37"/>
      <c r="G18" s="46" t="s">
        <v>19</v>
      </c>
      <c r="H18" s="30" t="s">
        <v>46</v>
      </c>
    </row>
    <row r="19" spans="1:8" ht="20.399999999999999" x14ac:dyDescent="0.2">
      <c r="A19" s="43"/>
      <c r="B19" s="4" t="s">
        <v>15</v>
      </c>
      <c r="C19" s="5" t="s">
        <v>20</v>
      </c>
      <c r="D19" s="5" t="s">
        <v>16</v>
      </c>
      <c r="E19" s="5" t="s">
        <v>17</v>
      </c>
      <c r="F19" s="6" t="s">
        <v>18</v>
      </c>
      <c r="G19" s="47"/>
      <c r="H19" s="30" t="s">
        <v>46</v>
      </c>
    </row>
    <row r="20" spans="1:8" x14ac:dyDescent="0.2">
      <c r="A20" s="44"/>
      <c r="B20" s="7" t="s">
        <v>7</v>
      </c>
      <c r="C20" s="8" t="s">
        <v>8</v>
      </c>
      <c r="D20" s="8" t="s">
        <v>9</v>
      </c>
      <c r="E20" s="8" t="s">
        <v>10</v>
      </c>
      <c r="F20" s="8" t="s">
        <v>11</v>
      </c>
      <c r="G20" s="8" t="s">
        <v>12</v>
      </c>
      <c r="H20" s="30" t="s">
        <v>46</v>
      </c>
    </row>
    <row r="21" spans="1:8" x14ac:dyDescent="0.2">
      <c r="A21" s="33" t="s">
        <v>27</v>
      </c>
      <c r="B21" s="18">
        <f t="shared" ref="B21:G21" si="7">SUM(B22+B23+B24+B25+B26+B27+B28+B29)</f>
        <v>303410865.52999997</v>
      </c>
      <c r="C21" s="18">
        <f t="shared" si="7"/>
        <v>22553966.41</v>
      </c>
      <c r="D21" s="18">
        <f t="shared" si="7"/>
        <v>325964831.93999994</v>
      </c>
      <c r="E21" s="18">
        <f t="shared" si="7"/>
        <v>90891331.129999995</v>
      </c>
      <c r="F21" s="18">
        <f t="shared" si="7"/>
        <v>88385699.890000001</v>
      </c>
      <c r="G21" s="18">
        <f t="shared" si="7"/>
        <v>-215025165.63999999</v>
      </c>
      <c r="H21" s="30" t="s">
        <v>46</v>
      </c>
    </row>
    <row r="22" spans="1:8" x14ac:dyDescent="0.2">
      <c r="A22" s="34" t="s">
        <v>0</v>
      </c>
      <c r="B22" s="19">
        <v>15278915.550000001</v>
      </c>
      <c r="C22" s="19">
        <v>1144917.71</v>
      </c>
      <c r="D22" s="19">
        <f t="shared" ref="D22:D25" si="8">B22+C22</f>
        <v>16423833.260000002</v>
      </c>
      <c r="E22" s="19">
        <v>12230346.119999999</v>
      </c>
      <c r="F22" s="19">
        <v>12230346.119999999</v>
      </c>
      <c r="G22" s="19">
        <f t="shared" ref="G22:G25" si="9">F22-B22</f>
        <v>-3048569.4300000016</v>
      </c>
      <c r="H22" s="30" t="s">
        <v>37</v>
      </c>
    </row>
    <row r="23" spans="1:8" x14ac:dyDescent="0.2">
      <c r="A23" s="34" t="s">
        <v>1</v>
      </c>
      <c r="B23" s="19">
        <v>0</v>
      </c>
      <c r="C23" s="19">
        <v>0</v>
      </c>
      <c r="D23" s="19">
        <f t="shared" si="8"/>
        <v>0</v>
      </c>
      <c r="E23" s="19">
        <v>0</v>
      </c>
      <c r="F23" s="19">
        <v>0</v>
      </c>
      <c r="G23" s="19">
        <f t="shared" si="9"/>
        <v>0</v>
      </c>
      <c r="H23" s="30" t="s">
        <v>47</v>
      </c>
    </row>
    <row r="24" spans="1:8" x14ac:dyDescent="0.2">
      <c r="A24" s="34" t="s">
        <v>2</v>
      </c>
      <c r="B24" s="19">
        <v>0</v>
      </c>
      <c r="C24" s="19">
        <v>0</v>
      </c>
      <c r="D24" s="19">
        <f t="shared" si="8"/>
        <v>0</v>
      </c>
      <c r="E24" s="19">
        <v>0</v>
      </c>
      <c r="F24" s="19">
        <v>0</v>
      </c>
      <c r="G24" s="19">
        <f t="shared" si="9"/>
        <v>0</v>
      </c>
      <c r="H24" s="30" t="s">
        <v>38</v>
      </c>
    </row>
    <row r="25" spans="1:8" x14ac:dyDescent="0.2">
      <c r="A25" s="34" t="s">
        <v>3</v>
      </c>
      <c r="B25" s="19">
        <v>24502785.960000001</v>
      </c>
      <c r="C25" s="19">
        <v>2249384.31</v>
      </c>
      <c r="D25" s="19">
        <f t="shared" si="8"/>
        <v>26752170.27</v>
      </c>
      <c r="E25" s="19">
        <v>12614221.4</v>
      </c>
      <c r="F25" s="19">
        <v>10108590.16</v>
      </c>
      <c r="G25" s="19">
        <f t="shared" si="9"/>
        <v>-14394195.800000001</v>
      </c>
      <c r="H25" s="30" t="s">
        <v>39</v>
      </c>
    </row>
    <row r="26" spans="1:8" ht="11.4" x14ac:dyDescent="0.2">
      <c r="A26" s="34" t="s">
        <v>28</v>
      </c>
      <c r="B26" s="19">
        <v>3646822.55</v>
      </c>
      <c r="C26" s="19">
        <v>743000</v>
      </c>
      <c r="D26" s="19">
        <f t="shared" ref="D26" si="10">B26+C26</f>
        <v>4389822.55</v>
      </c>
      <c r="E26" s="16">
        <v>1116890.8600000001</v>
      </c>
      <c r="F26" s="19">
        <v>1116890.8600000001</v>
      </c>
      <c r="G26" s="19">
        <f t="shared" ref="G26" si="11">F26-B26</f>
        <v>-2529931.6899999995</v>
      </c>
      <c r="H26" s="30" t="s">
        <v>40</v>
      </c>
    </row>
    <row r="27" spans="1:8" ht="11.4" x14ac:dyDescent="0.2">
      <c r="A27" s="34" t="s">
        <v>29</v>
      </c>
      <c r="B27" s="19">
        <v>1115498.1100000001</v>
      </c>
      <c r="C27" s="19">
        <v>0</v>
      </c>
      <c r="D27" s="19">
        <f t="shared" ref="D27:D29" si="12">B27+C27</f>
        <v>1115498.1100000001</v>
      </c>
      <c r="E27" s="19">
        <v>450530.26</v>
      </c>
      <c r="F27" s="19">
        <v>450530.26</v>
      </c>
      <c r="G27" s="19">
        <f t="shared" ref="G27:G29" si="13">F27-B27</f>
        <v>-664967.85000000009</v>
      </c>
      <c r="H27" s="30" t="s">
        <v>41</v>
      </c>
    </row>
    <row r="28" spans="1:8" ht="20.399999999999999" x14ac:dyDescent="0.2">
      <c r="A28" s="34" t="s">
        <v>30</v>
      </c>
      <c r="B28" s="19">
        <v>232487123.47</v>
      </c>
      <c r="C28" s="19">
        <v>16271923.5</v>
      </c>
      <c r="D28" s="19">
        <f t="shared" si="12"/>
        <v>248759046.97</v>
      </c>
      <c r="E28" s="19">
        <v>63535106.770000003</v>
      </c>
      <c r="F28" s="19">
        <v>63535106.770000003</v>
      </c>
      <c r="G28" s="19">
        <f t="shared" si="13"/>
        <v>-168952016.69999999</v>
      </c>
      <c r="H28" s="30" t="s">
        <v>43</v>
      </c>
    </row>
    <row r="29" spans="1:8" ht="20.399999999999999" x14ac:dyDescent="0.2">
      <c r="A29" s="34" t="s">
        <v>26</v>
      </c>
      <c r="B29" s="19">
        <v>26379719.890000001</v>
      </c>
      <c r="C29" s="19">
        <v>2144740.89</v>
      </c>
      <c r="D29" s="19">
        <f t="shared" si="12"/>
        <v>28524460.780000001</v>
      </c>
      <c r="E29" s="19">
        <v>944235.72</v>
      </c>
      <c r="F29" s="19">
        <v>944235.72</v>
      </c>
      <c r="G29" s="19">
        <f t="shared" si="13"/>
        <v>-25435484.170000002</v>
      </c>
      <c r="H29" s="30" t="s">
        <v>44</v>
      </c>
    </row>
    <row r="30" spans="1:8" x14ac:dyDescent="0.2">
      <c r="A30" s="13"/>
      <c r="B30" s="19"/>
      <c r="C30" s="19"/>
      <c r="D30" s="19"/>
      <c r="E30" s="19"/>
      <c r="F30" s="19"/>
      <c r="G30" s="19"/>
      <c r="H30" s="30" t="s">
        <v>46</v>
      </c>
    </row>
    <row r="31" spans="1:8" ht="41.25" customHeight="1" x14ac:dyDescent="0.2">
      <c r="A31" s="35" t="s">
        <v>48</v>
      </c>
      <c r="B31" s="20">
        <f t="shared" ref="B31:G31" si="14">SUM(B32:B35)</f>
        <v>0</v>
      </c>
      <c r="C31" s="20">
        <f t="shared" si="14"/>
        <v>0</v>
      </c>
      <c r="D31" s="20">
        <f t="shared" si="14"/>
        <v>0</v>
      </c>
      <c r="E31" s="20">
        <f t="shared" si="14"/>
        <v>0</v>
      </c>
      <c r="F31" s="20">
        <f t="shared" si="14"/>
        <v>0</v>
      </c>
      <c r="G31" s="20">
        <f t="shared" si="14"/>
        <v>0</v>
      </c>
      <c r="H31" s="30" t="s">
        <v>46</v>
      </c>
    </row>
    <row r="32" spans="1:8" x14ac:dyDescent="0.2">
      <c r="A32" s="34" t="s">
        <v>1</v>
      </c>
      <c r="B32" s="19">
        <v>0</v>
      </c>
      <c r="C32" s="19">
        <v>0</v>
      </c>
      <c r="D32" s="19">
        <f>B32+C32</f>
        <v>0</v>
      </c>
      <c r="E32" s="19">
        <v>0</v>
      </c>
      <c r="F32" s="19">
        <v>0</v>
      </c>
      <c r="G32" s="19">
        <f>F32-B32</f>
        <v>0</v>
      </c>
      <c r="H32" s="30" t="s">
        <v>47</v>
      </c>
    </row>
    <row r="33" spans="1:8" ht="11.4" x14ac:dyDescent="0.2">
      <c r="A33" s="34" t="s">
        <v>31</v>
      </c>
      <c r="B33" s="19">
        <v>0</v>
      </c>
      <c r="C33" s="19">
        <v>0</v>
      </c>
      <c r="D33" s="19">
        <f>B33+C33</f>
        <v>0</v>
      </c>
      <c r="E33" s="19">
        <v>0</v>
      </c>
      <c r="F33" s="19">
        <v>0</v>
      </c>
      <c r="G33" s="19">
        <f t="shared" ref="G33:G34" si="15">F33-B33</f>
        <v>0</v>
      </c>
      <c r="H33" s="30" t="s">
        <v>40</v>
      </c>
    </row>
    <row r="34" spans="1:8" ht="21.6" x14ac:dyDescent="0.2">
      <c r="A34" s="34" t="s">
        <v>32</v>
      </c>
      <c r="B34" s="19">
        <v>0</v>
      </c>
      <c r="C34" s="19">
        <v>0</v>
      </c>
      <c r="D34" s="19">
        <f>B34+C34</f>
        <v>0</v>
      </c>
      <c r="E34" s="19">
        <v>0</v>
      </c>
      <c r="F34" s="19">
        <v>0</v>
      </c>
      <c r="G34" s="19">
        <f t="shared" si="15"/>
        <v>0</v>
      </c>
      <c r="H34" s="30" t="s">
        <v>42</v>
      </c>
    </row>
    <row r="35" spans="1:8" ht="20.399999999999999" x14ac:dyDescent="0.2">
      <c r="A35" s="34" t="s">
        <v>26</v>
      </c>
      <c r="B35" s="19">
        <v>0</v>
      </c>
      <c r="C35" s="19">
        <v>0</v>
      </c>
      <c r="D35" s="19">
        <f>B35+C35</f>
        <v>0</v>
      </c>
      <c r="E35" s="19">
        <v>0</v>
      </c>
      <c r="F35" s="19">
        <v>0</v>
      </c>
      <c r="G35" s="19">
        <f t="shared" ref="G35" si="16">F35-B35</f>
        <v>0</v>
      </c>
      <c r="H35" s="30" t="s">
        <v>44</v>
      </c>
    </row>
    <row r="36" spans="1:8" x14ac:dyDescent="0.2">
      <c r="A36" s="13"/>
      <c r="B36" s="19"/>
      <c r="C36" s="19"/>
      <c r="D36" s="19"/>
      <c r="E36" s="19"/>
      <c r="F36" s="19"/>
      <c r="G36" s="19"/>
      <c r="H36" s="30" t="s">
        <v>46</v>
      </c>
    </row>
    <row r="37" spans="1:8" x14ac:dyDescent="0.2">
      <c r="A37" s="33" t="s">
        <v>33</v>
      </c>
      <c r="B37" s="20">
        <f t="shared" ref="B37:G37" si="17">SUM(B38)</f>
        <v>10000000</v>
      </c>
      <c r="C37" s="20">
        <f t="shared" si="17"/>
        <v>21000000</v>
      </c>
      <c r="D37" s="20">
        <f t="shared" si="17"/>
        <v>31000000</v>
      </c>
      <c r="E37" s="20">
        <f t="shared" si="17"/>
        <v>0</v>
      </c>
      <c r="F37" s="20">
        <f t="shared" si="17"/>
        <v>0</v>
      </c>
      <c r="G37" s="20">
        <f t="shared" si="17"/>
        <v>-10000000</v>
      </c>
      <c r="H37" s="30" t="s">
        <v>46</v>
      </c>
    </row>
    <row r="38" spans="1:8" x14ac:dyDescent="0.2">
      <c r="A38" s="34" t="s">
        <v>6</v>
      </c>
      <c r="B38" s="19">
        <v>10000000</v>
      </c>
      <c r="C38" s="19">
        <v>21000000</v>
      </c>
      <c r="D38" s="19">
        <f>B38+C38</f>
        <v>31000000</v>
      </c>
      <c r="E38" s="19">
        <v>0</v>
      </c>
      <c r="F38" s="19">
        <v>0</v>
      </c>
      <c r="G38" s="19">
        <f>F38-B38</f>
        <v>-10000000</v>
      </c>
      <c r="H38" s="30" t="s">
        <v>45</v>
      </c>
    </row>
    <row r="39" spans="1:8" x14ac:dyDescent="0.2">
      <c r="A39" s="14" t="s">
        <v>13</v>
      </c>
      <c r="B39" s="17">
        <f>SUM(B37+B31+B21)</f>
        <v>313410865.52999997</v>
      </c>
      <c r="C39" s="17">
        <f t="shared" ref="C39:G39" si="18">SUM(C37+C31+C21)</f>
        <v>43553966.409999996</v>
      </c>
      <c r="D39" s="17">
        <f t="shared" si="18"/>
        <v>356964831.93999994</v>
      </c>
      <c r="E39" s="17">
        <f t="shared" si="18"/>
        <v>90891331.129999995</v>
      </c>
      <c r="F39" s="17">
        <f t="shared" si="18"/>
        <v>88385699.890000001</v>
      </c>
      <c r="G39" s="11">
        <f t="shared" si="18"/>
        <v>-225025165.63999999</v>
      </c>
      <c r="H39" s="30" t="s">
        <v>46</v>
      </c>
    </row>
    <row r="40" spans="1:8" x14ac:dyDescent="0.2">
      <c r="A40" s="22"/>
      <c r="B40" s="23"/>
      <c r="C40" s="23"/>
      <c r="D40" s="23"/>
      <c r="E40" s="24" t="s">
        <v>21</v>
      </c>
      <c r="F40" s="25"/>
      <c r="G40" s="21"/>
      <c r="H40" s="30" t="s">
        <v>46</v>
      </c>
    </row>
    <row r="41" spans="1:8" x14ac:dyDescent="0.2">
      <c r="A41" t="s">
        <v>49</v>
      </c>
    </row>
    <row r="42" spans="1:8" ht="21.6" x14ac:dyDescent="0.2">
      <c r="A42" s="28" t="s">
        <v>34</v>
      </c>
    </row>
    <row r="43" spans="1:8" ht="11.4" x14ac:dyDescent="0.2">
      <c r="A43" s="29" t="s">
        <v>35</v>
      </c>
    </row>
    <row r="44" spans="1:8" ht="30.75" customHeight="1" x14ac:dyDescent="0.2">
      <c r="A44" s="45" t="s">
        <v>36</v>
      </c>
      <c r="B44" s="45"/>
      <c r="C44" s="45"/>
      <c r="D44" s="45"/>
      <c r="E44" s="45"/>
      <c r="F44" s="45"/>
      <c r="G44" s="45"/>
    </row>
  </sheetData>
  <sheetProtection formatCells="0" formatColumns="0" formatRows="0" insertRows="0" autoFilter="0"/>
  <mergeCells count="8">
    <mergeCell ref="A1:G1"/>
    <mergeCell ref="A2:A4"/>
    <mergeCell ref="A18:A20"/>
    <mergeCell ref="A44:G44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79" orientation="landscape" r:id="rId1"/>
  <ignoredErrors>
    <ignoredError sqref="B20:F20 B4:F4 H5:H40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61F782C6-C5B4-4361-A1DF-CC0A1031DC80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</vt:lpstr>
      <vt:lpstr>EAI!Área_de_impresión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compu 1</cp:lastModifiedBy>
  <cp:lastPrinted>2019-04-05T21:16:20Z</cp:lastPrinted>
  <dcterms:created xsi:type="dcterms:W3CDTF">2012-12-11T20:48:19Z</dcterms:created>
  <dcterms:modified xsi:type="dcterms:W3CDTF">2023-05-01T18:21:42Z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